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<sst xmlns="http://schemas.openxmlformats.org/spreadsheetml/2006/main" count="223" uniqueCount="99">
  <si>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</si>
  <si>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</si>
  <si>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</si>
  <si>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</si>
  <si>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</si>
  <si>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</si>
  <si>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</si>
  <si>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</si>
  <si>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</si>
  <si>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</si>
  <si>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</si>
  <si>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</si>
  <si>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</si>
  <si>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</si>
  <si>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</si>
  <si>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</si>
  <si>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</si>
  <si>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</si>
  <si>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</si>
  <si>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</si>
  <si>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</si>
  <si>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</si>
  <si>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</si>
  <si>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</si>
  <si>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</si>
  <si>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</si>
  <si>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</si>
  <si>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</si>
  <si>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</si>
  <si>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</si>
  <si>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</si>
  <si>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</si>
  <si>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</si>
  <si>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</si>
  <si>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</si>
  <si>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</si>
  <si>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</si>
  <si>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</si>
  <si>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</si>
  <si>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</si>
  <si>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</si>
  <si>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</si>
  <si>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</si>
  <si>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</si>
  <si>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</si>
  <si>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</si>
  <si>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</si>
  <si>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</si>
  <si>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</si>
  <si>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</si>
  <si>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</si>
  <si>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</si>
  <si>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</si>
  <si>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</si>
  <si>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</si>
  <si>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</si>
  <si>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</si>
  <si>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</si>
  <si>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</si>
  <si>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</si>
  <si>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</si>
  <si>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</si>
  <si>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</si>
  <si>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</si>
  <si>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</si>
  <si>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</si>
  <si>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</si>
  <si>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</si>
  <si>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</si>
  <si>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</si>
  <si>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</si>
  <si>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</si>
  <si>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</si>
  <si>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</si>
  <si>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</si>
  <si>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</si>
  <si>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</si>
  <si>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</si>
  <si>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</si>
  <si>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</si>
  <si>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</si>
  <si>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</si>
  <si>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</si>
  <si>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</si>
  <si>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</si>
  <si>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</si>
  <si>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</si>
  <si>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</si>
  <si>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</si>
  <si>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</si>
  <si>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</si>
  <si>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</si>
  <si>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</si>
  <si>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</si>
  <si>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Зміни до   розпису доходів станом на 23.05.2018р. :</t>
  </si>
  <si>
    <t>станом на 29.05.2018</t>
  </si>
  <si>
    <r>
      <t xml:space="preserve">станом на 29.05.2018р.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</si>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</sst>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.3"/>
      <color indexed="8"/>
      <name val="Times New Roman"/>
      <family val="0"/>
    </font>
    <font>
      <sz val="3.6"/>
      <color indexed="8"/>
      <name val="Times New Roman"/>
      <family val="0"/>
    </font>
    <font>
      <sz val="6.6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5940978"/>
        <c:axId val="55033347"/>
      </c:lineChart>
      <c:catAx>
        <c:axId val="359409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33347"/>
        <c:crosses val="autoZero"/>
        <c:auto val="0"/>
        <c:lblOffset val="100"/>
        <c:tickLblSkip val="1"/>
        <c:noMultiLvlLbl val="0"/>
      </c:catAx>
      <c:valAx>
        <c:axId val="550333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409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538076"/>
        <c:axId val="28516093"/>
      </c:lineChart>
      <c:catAx>
        <c:axId val="255380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6093"/>
        <c:crosses val="autoZero"/>
        <c:auto val="0"/>
        <c:lblOffset val="100"/>
        <c:tickLblSkip val="1"/>
        <c:noMultiLvlLbl val="0"/>
      </c:catAx>
      <c:valAx>
        <c:axId val="285160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3807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5318246"/>
        <c:axId val="28102167"/>
      </c:lineChart>
      <c:catAx>
        <c:axId val="55318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02167"/>
        <c:crosses val="autoZero"/>
        <c:auto val="0"/>
        <c:lblOffset val="100"/>
        <c:tickLblSkip val="1"/>
        <c:noMultiLvlLbl val="0"/>
      </c:catAx>
      <c:valAx>
        <c:axId val="2810216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182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1592912"/>
        <c:axId val="61683025"/>
      </c:lineChart>
      <c:catAx>
        <c:axId val="515929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83025"/>
        <c:crosses val="autoZero"/>
        <c:auto val="0"/>
        <c:lblOffset val="100"/>
        <c:tickLblSkip val="1"/>
        <c:noMultiLvlLbl val="0"/>
      </c:catAx>
      <c:valAx>
        <c:axId val="6168302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929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8276314"/>
        <c:axId val="30269099"/>
      </c:lineChart>
      <c:catAx>
        <c:axId val="182763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69099"/>
        <c:crosses val="autoZero"/>
        <c:auto val="0"/>
        <c:lblOffset val="100"/>
        <c:tickLblSkip val="1"/>
        <c:noMultiLvlLbl val="0"/>
      </c:catAx>
      <c:valAx>
        <c:axId val="302690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763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86436"/>
        <c:axId val="35877925"/>
      </c:bar3DChart>
      <c:catAx>
        <c:axId val="398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77925"/>
        <c:crosses val="autoZero"/>
        <c:auto val="1"/>
        <c:lblOffset val="100"/>
        <c:tickLblSkip val="1"/>
        <c:noMultiLvlLbl val="0"/>
      </c:catAx>
      <c:valAx>
        <c:axId val="35877925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6436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465870"/>
        <c:axId val="20430783"/>
      </c:bar3DChart>
      <c:catAx>
        <c:axId val="54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430783"/>
        <c:crosses val="autoZero"/>
        <c:auto val="1"/>
        <c:lblOffset val="100"/>
        <c:tickLblSkip val="1"/>
        <c:noMultiLvlLbl val="0"/>
      </c:catAx>
      <c:valAx>
        <c:axId val="20430783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6587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155 348,8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628 063,9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- 42 128,2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644 575,1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- 16 511,2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96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6290.0294444444435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6290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6290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6290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6290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6290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6290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6290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6290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6290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6290</v>
      </c>
      <c r="R14" s="69">
        <v>0</v>
      </c>
      <c r="S14" s="65">
        <v>26.1</v>
      </c>
      <c r="T14" s="74">
        <v>0</v>
      </c>
      <c r="U14" s="133">
        <v>0</v>
      </c>
      <c r="V14" s="13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6290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6290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6290</v>
      </c>
      <c r="R17" s="69">
        <v>74.4</v>
      </c>
      <c r="S17" s="65">
        <v>0</v>
      </c>
      <c r="T17" s="74">
        <v>0</v>
      </c>
      <c r="U17" s="133">
        <v>0</v>
      </c>
      <c r="V17" s="13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6290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6290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6290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6290</v>
      </c>
      <c r="R21" s="102">
        <v>65.8</v>
      </c>
      <c r="S21" s="103">
        <v>0</v>
      </c>
      <c r="T21" s="104">
        <v>0</v>
      </c>
      <c r="U21" s="133">
        <v>0</v>
      </c>
      <c r="V21" s="134"/>
      <c r="W21" s="68">
        <f t="shared" si="3"/>
        <v>65.8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6290</v>
      </c>
      <c r="R22" s="102"/>
      <c r="S22" s="103"/>
      <c r="T22" s="104"/>
      <c r="U22" s="133"/>
      <c r="V22" s="134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6290</v>
      </c>
      <c r="R23" s="102"/>
      <c r="S23" s="103"/>
      <c r="T23" s="104"/>
      <c r="U23" s="133"/>
      <c r="V23" s="134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7200</v>
      </c>
      <c r="P24" s="3">
        <f t="shared" si="2"/>
        <v>0</v>
      </c>
      <c r="Q24" s="2">
        <v>6290</v>
      </c>
      <c r="R24" s="98"/>
      <c r="S24" s="99"/>
      <c r="T24" s="100"/>
      <c r="U24" s="145"/>
      <c r="V24" s="146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61352.42</v>
      </c>
      <c r="C25" s="85">
        <f t="shared" si="4"/>
        <v>7270.790000000001</v>
      </c>
      <c r="D25" s="107">
        <f t="shared" si="4"/>
        <v>2116.44</v>
      </c>
      <c r="E25" s="107">
        <f t="shared" si="4"/>
        <v>5154.35</v>
      </c>
      <c r="F25" s="85">
        <f t="shared" si="4"/>
        <v>567.67</v>
      </c>
      <c r="G25" s="85">
        <f t="shared" si="4"/>
        <v>8119.37</v>
      </c>
      <c r="H25" s="85">
        <f t="shared" si="4"/>
        <v>27641.16</v>
      </c>
      <c r="I25" s="85">
        <f t="shared" si="4"/>
        <v>1968.53</v>
      </c>
      <c r="J25" s="85">
        <f t="shared" si="4"/>
        <v>700.4499999999999</v>
      </c>
      <c r="K25" s="85">
        <f t="shared" si="4"/>
        <v>559.6</v>
      </c>
      <c r="L25" s="85">
        <f t="shared" si="4"/>
        <v>1129.2</v>
      </c>
      <c r="M25" s="84">
        <f t="shared" si="4"/>
        <v>3911.3400000000006</v>
      </c>
      <c r="N25" s="84">
        <f t="shared" si="4"/>
        <v>113220.52999999998</v>
      </c>
      <c r="O25" s="84">
        <f t="shared" si="4"/>
        <v>135300</v>
      </c>
      <c r="P25" s="86">
        <f>N25/O25</f>
        <v>0.8368110125646709</v>
      </c>
      <c r="Q25" s="2"/>
      <c r="R25" s="75">
        <f>SUM(R4:R24)</f>
        <v>140.2</v>
      </c>
      <c r="S25" s="75">
        <f>SUM(S4:S24)</f>
        <v>26.1</v>
      </c>
      <c r="T25" s="75">
        <f>SUM(T4:T24)</f>
        <v>56.7</v>
      </c>
      <c r="U25" s="147">
        <f>SUM(U4:U24)</f>
        <v>1</v>
      </c>
      <c r="V25" s="148"/>
      <c r="W25" s="111">
        <f>R25+S25+U25+T25+V25</f>
        <v>224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43249</v>
      </c>
      <c r="S30" s="151">
        <v>67.62647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43249</v>
      </c>
      <c r="S40" s="139">
        <v>3067.244909999998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98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3067.244909999998</v>
      </c>
      <c r="B29" s="45">
        <v>4015</v>
      </c>
      <c r="C29" s="45">
        <v>1601.52</v>
      </c>
      <c r="D29" s="45">
        <v>1000.03</v>
      </c>
      <c r="E29" s="45">
        <v>1596.99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5008.54</v>
      </c>
      <c r="N29" s="47">
        <f>M29-L29</f>
        <v>-10016.490000000002</v>
      </c>
      <c r="O29" s="163">
        <f>травень!S30</f>
        <v>67.62647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362806.13999999996</v>
      </c>
      <c r="C48" s="28">
        <v>359706.48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66450.94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117356.76</v>
      </c>
      <c r="C50" s="28">
        <v>118955.73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44346.03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644575.12</v>
      </c>
      <c r="C56" s="9">
        <v>628063.9400000001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1601.52</v>
      </c>
    </row>
    <row r="59" spans="1:3" ht="25.5">
      <c r="A59" s="76" t="s">
        <v>54</v>
      </c>
      <c r="B59" s="9">
        <f>D29</f>
        <v>1000.03</v>
      </c>
      <c r="C59" s="9">
        <f>E29</f>
        <v>1596.99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25217.1</v>
      </c>
      <c r="G7" s="18">
        <f t="shared" si="0"/>
        <v>400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155348.76</v>
      </c>
      <c r="G17" s="30">
        <f t="shared" si="2"/>
        <v>128556.4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1653534.8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-25217.100000000006</v>
      </c>
      <c r="G21" s="15">
        <f t="shared" si="3"/>
        <v>-400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-0.020000000004074536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2018-05-29T07:19:12Z</dcterms:modified>
  <cp:category/>
  <cp:version/>
  <cp:contentType/>
  <cp:contentStatus/>
</cp:coreProperties>
</file>